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740"/>
  </bookViews>
  <sheets>
    <sheet name="Feuil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7" i="1"/>
  <c r="V5"/>
  <c r="W5" s="1"/>
  <c r="X5" s="1"/>
  <c r="V6"/>
  <c r="W6" s="1"/>
  <c r="X6" s="1"/>
  <c r="V9"/>
  <c r="W9" s="1"/>
  <c r="X9" s="1"/>
  <c r="V8"/>
  <c r="S7"/>
  <c r="S5"/>
  <c r="S6"/>
  <c r="S9"/>
  <c r="S8"/>
  <c r="W8"/>
  <c r="X8" s="1"/>
  <c r="W7"/>
  <c r="X7" s="1"/>
  <c r="P5" l="1"/>
  <c r="Q5" s="1"/>
  <c r="R5" s="1"/>
  <c r="P8"/>
  <c r="Q8" s="1"/>
  <c r="R8" s="1"/>
  <c r="P6"/>
  <c r="Q6" s="1"/>
  <c r="R6" s="1"/>
  <c r="P7"/>
  <c r="Q7" s="1"/>
  <c r="R7" s="1"/>
  <c r="P9"/>
  <c r="Q9" s="1"/>
  <c r="R9" s="1"/>
  <c r="J5"/>
  <c r="K5" s="1"/>
  <c r="L5" s="1"/>
  <c r="T5" s="1"/>
  <c r="U5" s="1"/>
  <c r="J8"/>
  <c r="M8" s="1"/>
  <c r="N8" s="1"/>
  <c r="O8" s="1"/>
  <c r="J6"/>
  <c r="M6" s="1"/>
  <c r="N6" s="1"/>
  <c r="O6" s="1"/>
  <c r="J7"/>
  <c r="K7" s="1"/>
  <c r="L7" s="1"/>
  <c r="T7" s="1"/>
  <c r="U7" s="1"/>
  <c r="J9"/>
  <c r="K9" s="1"/>
  <c r="L9" s="1"/>
  <c r="T9" s="1"/>
  <c r="U9" s="1"/>
  <c r="K6" l="1"/>
  <c r="L6" s="1"/>
  <c r="T6" s="1"/>
  <c r="U6" s="1"/>
  <c r="K8"/>
  <c r="L8" s="1"/>
  <c r="T8" s="1"/>
  <c r="U8" s="1"/>
  <c r="M9"/>
  <c r="N9" s="1"/>
  <c r="O9" s="1"/>
  <c r="M7"/>
  <c r="N7" s="1"/>
  <c r="O7" s="1"/>
  <c r="M5"/>
  <c r="N5" s="1"/>
  <c r="O5" s="1"/>
</calcChain>
</file>

<file path=xl/sharedStrings.xml><?xml version="1.0" encoding="utf-8"?>
<sst xmlns="http://schemas.openxmlformats.org/spreadsheetml/2006/main" count="26" uniqueCount="21">
  <si>
    <t>Nom</t>
  </si>
  <si>
    <t>Prénom</t>
  </si>
  <si>
    <t>Place</t>
  </si>
  <si>
    <t>Départ</t>
  </si>
  <si>
    <t>Tour 1</t>
  </si>
  <si>
    <t>Tour 2</t>
  </si>
  <si>
    <t>Tour 3</t>
  </si>
  <si>
    <t>TOTAL</t>
  </si>
  <si>
    <t>POINTAGE</t>
  </si>
  <si>
    <t>TEMPS et MOYENNE</t>
  </si>
  <si>
    <t>Tour 4</t>
  </si>
  <si>
    <t>Florinne</t>
  </si>
  <si>
    <t>Théo</t>
  </si>
  <si>
    <t>Adélien</t>
  </si>
  <si>
    <t>CONTRE LA MONTRE 2019 - Groupe C -  4km700.</t>
  </si>
  <si>
    <t>Herbage</t>
  </si>
  <si>
    <t>Bortels</t>
  </si>
  <si>
    <t>Noah</t>
  </si>
  <si>
    <t>Keuwez</t>
  </si>
  <si>
    <t>Sans</t>
  </si>
  <si>
    <t>De Vos</t>
  </si>
</sst>
</file>

<file path=xl/styles.xml><?xml version="1.0" encoding="utf-8"?>
<styleSheet xmlns="http://schemas.openxmlformats.org/spreadsheetml/2006/main">
  <numFmts count="2">
    <numFmt numFmtId="164" formatCode="[$-F400]h:mm:ss\ AM/PM"/>
    <numFmt numFmtId="165" formatCode="0.00&quot; km/h&quot;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0" fillId="0" borderId="10" xfId="0" applyBorder="1"/>
    <xf numFmtId="164" fontId="0" fillId="0" borderId="11" xfId="0" applyNumberFormat="1" applyBorder="1"/>
    <xf numFmtId="0" fontId="1" fillId="2" borderId="13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164" fontId="0" fillId="0" borderId="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"/>
  <sheetViews>
    <sheetView tabSelected="1" workbookViewId="0">
      <selection activeCell="D11" sqref="D11"/>
    </sheetView>
  </sheetViews>
  <sheetFormatPr baseColWidth="10" defaultRowHeight="15"/>
  <cols>
    <col min="1" max="1" width="2.28515625" style="15" customWidth="1"/>
    <col min="2" max="2" width="5.7109375" style="1" bestFit="1" customWidth="1"/>
    <col min="3" max="3" width="9.5703125" customWidth="1"/>
    <col min="5" max="5" width="11.42578125" hidden="1" customWidth="1"/>
    <col min="6" max="9" width="9.140625" hidden="1" customWidth="1"/>
    <col min="10" max="10" width="10.28515625" customWidth="1"/>
    <col min="11" max="11" width="11.42578125" hidden="1" customWidth="1"/>
    <col min="13" max="13" width="10.28515625" customWidth="1"/>
    <col min="14" max="14" width="11.42578125" hidden="1" customWidth="1"/>
    <col min="16" max="16" width="10.28515625" customWidth="1"/>
    <col min="17" max="17" width="11.42578125" hidden="1" customWidth="1"/>
    <col min="19" max="19" width="10.28515625" customWidth="1"/>
    <col min="20" max="20" width="11.42578125" hidden="1" customWidth="1"/>
    <col min="22" max="22" width="10.28515625" customWidth="1"/>
    <col min="23" max="23" width="11.42578125" hidden="1" customWidth="1"/>
  </cols>
  <sheetData>
    <row r="1" spans="2:26" ht="15.75" thickBot="1">
      <c r="B1" s="14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2:26" ht="19.5" thickBot="1">
      <c r="B2" s="14"/>
      <c r="C2" s="15"/>
      <c r="D2" s="15"/>
      <c r="F2" s="24" t="s">
        <v>14</v>
      </c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6"/>
      <c r="Y2" s="15"/>
    </row>
    <row r="3" spans="2:26" ht="15.75" thickBot="1">
      <c r="B3" s="14"/>
      <c r="C3" s="15"/>
      <c r="D3" s="15"/>
      <c r="F3" s="27" t="s">
        <v>8</v>
      </c>
      <c r="G3" s="28"/>
      <c r="H3" s="28"/>
      <c r="I3" s="8"/>
      <c r="J3" s="27" t="s">
        <v>9</v>
      </c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31"/>
      <c r="Y3" s="15"/>
      <c r="Z3">
        <v>4.7</v>
      </c>
    </row>
    <row r="4" spans="2:26">
      <c r="B4" s="9" t="s">
        <v>2</v>
      </c>
      <c r="C4" s="4" t="s">
        <v>1</v>
      </c>
      <c r="D4" s="3" t="s">
        <v>0</v>
      </c>
      <c r="E4" s="6" t="s">
        <v>3</v>
      </c>
      <c r="F4" s="11" t="s">
        <v>4</v>
      </c>
      <c r="G4" s="12" t="s">
        <v>5</v>
      </c>
      <c r="H4" s="13" t="s">
        <v>6</v>
      </c>
      <c r="I4" s="13" t="s">
        <v>10</v>
      </c>
      <c r="J4" s="29" t="s">
        <v>4</v>
      </c>
      <c r="K4" s="30"/>
      <c r="L4" s="30"/>
      <c r="M4" s="30" t="s">
        <v>5</v>
      </c>
      <c r="N4" s="30"/>
      <c r="O4" s="30"/>
      <c r="P4" s="30" t="s">
        <v>6</v>
      </c>
      <c r="Q4" s="30"/>
      <c r="R4" s="30"/>
      <c r="S4" s="30" t="s">
        <v>10</v>
      </c>
      <c r="T4" s="30"/>
      <c r="U4" s="30"/>
      <c r="V4" s="32" t="s">
        <v>7</v>
      </c>
      <c r="W4" s="33"/>
      <c r="X4" s="34"/>
      <c r="Y4" s="15"/>
    </row>
    <row r="5" spans="2:26">
      <c r="B5" s="10">
        <v>1</v>
      </c>
      <c r="C5" s="5" t="s">
        <v>13</v>
      </c>
      <c r="D5" s="2" t="s">
        <v>16</v>
      </c>
      <c r="E5" s="7">
        <v>1.0416666666666667E-3</v>
      </c>
      <c r="F5" s="16">
        <v>7.5462962962962966E-3</v>
      </c>
      <c r="G5" s="17">
        <v>1.4293981481481482E-2</v>
      </c>
      <c r="H5" s="18">
        <v>2.119212962962963E-2</v>
      </c>
      <c r="I5" s="18">
        <v>2.8182870370370372E-2</v>
      </c>
      <c r="J5" s="16">
        <f>F5</f>
        <v>7.5462962962962966E-3</v>
      </c>
      <c r="K5" s="19">
        <f>HOUR(J5)+MINUTE(J5)/60+SECOND(J5)/3600</f>
        <v>0.18111111111111111</v>
      </c>
      <c r="L5" s="20">
        <f>$Z$3/K5</f>
        <v>25.950920245398773</v>
      </c>
      <c r="M5" s="17">
        <f>G5-J5</f>
        <v>6.7476851851851856E-3</v>
      </c>
      <c r="N5" s="19">
        <f>HOUR(M5)+MINUTE(M5)/60+SECOND(M5)/3600</f>
        <v>0.16194444444444445</v>
      </c>
      <c r="O5" s="20">
        <f>$Z$3/N5</f>
        <v>29.022298456260721</v>
      </c>
      <c r="P5" s="17">
        <f>H5-G5</f>
        <v>6.898148148148148E-3</v>
      </c>
      <c r="Q5" s="19">
        <f>HOUR(P5)+MINUTE(P5)/60+SECOND(P5)/3600</f>
        <v>0.16555555555555554</v>
      </c>
      <c r="R5" s="20">
        <f>$Z$3/Q5</f>
        <v>28.389261744966447</v>
      </c>
      <c r="S5" s="17">
        <f>I5-H5</f>
        <v>6.9907407407407418E-3</v>
      </c>
      <c r="T5" s="19">
        <f>HOUR(S5)+MINUTE(S5)/60+SECOND(S5)/3600</f>
        <v>0.16777777777777778</v>
      </c>
      <c r="U5" s="20">
        <f>$Z$3/T5</f>
        <v>28.013245033112586</v>
      </c>
      <c r="V5" s="21">
        <f>I5</f>
        <v>2.8182870370370372E-2</v>
      </c>
      <c r="W5" s="22">
        <f>HOUR(V5)+MINUTE(V5)/60+SECOND(V5)/3600</f>
        <v>0.67638888888888882</v>
      </c>
      <c r="X5" s="23">
        <f>$Z$3/W5*4</f>
        <v>27.794661190965098</v>
      </c>
      <c r="Y5" s="15"/>
    </row>
    <row r="6" spans="2:26">
      <c r="B6" s="10">
        <v>2</v>
      </c>
      <c r="C6" s="5" t="s">
        <v>12</v>
      </c>
      <c r="D6" s="2" t="s">
        <v>20</v>
      </c>
      <c r="E6" s="7">
        <v>6.9444444444444447E-4</v>
      </c>
      <c r="F6" s="16">
        <v>7.9166666666666673E-3</v>
      </c>
      <c r="G6" s="17">
        <v>1.5949074074074074E-2</v>
      </c>
      <c r="H6" s="18">
        <v>2.3865740740740743E-2</v>
      </c>
      <c r="I6" s="18">
        <v>3.3298611111111112E-2</v>
      </c>
      <c r="J6" s="16">
        <f>F6</f>
        <v>7.9166666666666673E-3</v>
      </c>
      <c r="K6" s="19">
        <f>HOUR(J6)+MINUTE(J6)/60+SECOND(J6)/3600</f>
        <v>0.18999999999999997</v>
      </c>
      <c r="L6" s="20">
        <f>$Z$3/K6</f>
        <v>24.736842105263161</v>
      </c>
      <c r="M6" s="17">
        <f>G6-J6</f>
        <v>8.0324074074074065E-3</v>
      </c>
      <c r="N6" s="19">
        <f>HOUR(M6)+MINUTE(M6)/60+SECOND(M6)/3600</f>
        <v>0.19277777777777777</v>
      </c>
      <c r="O6" s="20">
        <f>$Z$3/N6</f>
        <v>24.380403458213259</v>
      </c>
      <c r="P6" s="17">
        <f>H6-G6</f>
        <v>7.9166666666666691E-3</v>
      </c>
      <c r="Q6" s="19">
        <f>HOUR(P6)+MINUTE(P6)/60+SECOND(P6)/3600</f>
        <v>0.18999999999999997</v>
      </c>
      <c r="R6" s="20">
        <f>$Z$3/Q6</f>
        <v>24.736842105263161</v>
      </c>
      <c r="S6" s="17">
        <f>I6-H6</f>
        <v>9.4328703703703692E-3</v>
      </c>
      <c r="T6" s="19">
        <f>HOUR(S6)+MINUTE(S6)/60+SECOND(S6)/3600</f>
        <v>0.22638888888888889</v>
      </c>
      <c r="U6" s="20">
        <f>$Z$3/T6</f>
        <v>20.760736196319019</v>
      </c>
      <c r="V6" s="21">
        <f>I6</f>
        <v>3.3298611111111112E-2</v>
      </c>
      <c r="W6" s="22">
        <f>HOUR(V6)+MINUTE(V6)/60+SECOND(V6)/3600</f>
        <v>0.79916666666666669</v>
      </c>
      <c r="X6" s="23">
        <f>$Z$3/W6*4</f>
        <v>23.524504692387904</v>
      </c>
      <c r="Y6" s="15"/>
    </row>
    <row r="7" spans="2:26">
      <c r="B7" s="10">
        <v>3</v>
      </c>
      <c r="C7" s="5" t="s">
        <v>12</v>
      </c>
      <c r="D7" s="2" t="s">
        <v>15</v>
      </c>
      <c r="E7" s="7">
        <v>1.3888888888888889E-3</v>
      </c>
      <c r="F7" s="16">
        <v>9.4212962962962957E-3</v>
      </c>
      <c r="G7" s="17">
        <v>1.7615740740740741E-2</v>
      </c>
      <c r="H7" s="18">
        <v>2.5833333333333333E-2</v>
      </c>
      <c r="I7" s="18">
        <v>3.3298611111111112E-2</v>
      </c>
      <c r="J7" s="16">
        <f>F7</f>
        <v>9.4212962962962957E-3</v>
      </c>
      <c r="K7" s="19">
        <f>HOUR(J7)+MINUTE(J7)/60+SECOND(J7)/3600</f>
        <v>0.22611111111111112</v>
      </c>
      <c r="L7" s="20">
        <f>$Z$3/K7</f>
        <v>20.786240786240786</v>
      </c>
      <c r="M7" s="17">
        <f>G7-J7</f>
        <v>8.1944444444444452E-3</v>
      </c>
      <c r="N7" s="19">
        <f>HOUR(M7)+MINUTE(M7)/60+SECOND(M7)/3600</f>
        <v>0.19666666666666666</v>
      </c>
      <c r="O7" s="20">
        <f>$Z$3/N7</f>
        <v>23.898305084745765</v>
      </c>
      <c r="P7" s="17">
        <f>H7-G7</f>
        <v>8.2175925925925923E-3</v>
      </c>
      <c r="Q7" s="19">
        <f>HOUR(P7)+MINUTE(P7)/60+SECOND(P7)/3600</f>
        <v>0.19722222222222222</v>
      </c>
      <c r="R7" s="20">
        <f>$Z$3/Q7</f>
        <v>23.83098591549296</v>
      </c>
      <c r="S7" s="17">
        <f>I7-H7</f>
        <v>7.465277777777779E-3</v>
      </c>
      <c r="T7" s="19">
        <f>HOUR(S7)+MINUTE(S7)/60+SECOND(S7)/3600</f>
        <v>0.17916666666666667</v>
      </c>
      <c r="U7" s="20">
        <f>$Z$3/T7</f>
        <v>26.232558139534884</v>
      </c>
      <c r="V7" s="21">
        <f>I7</f>
        <v>3.3298611111111112E-2</v>
      </c>
      <c r="W7" s="22">
        <f>HOUR(V7)+MINUTE(V7)/60+SECOND(V7)/3600</f>
        <v>0.79916666666666669</v>
      </c>
      <c r="X7" s="23">
        <f>$Z$3/W7*4</f>
        <v>23.524504692387904</v>
      </c>
      <c r="Y7" s="15"/>
    </row>
    <row r="8" spans="2:26">
      <c r="B8" s="10">
        <v>4</v>
      </c>
      <c r="C8" s="5" t="s">
        <v>11</v>
      </c>
      <c r="D8" s="2" t="s">
        <v>19</v>
      </c>
      <c r="E8" s="7">
        <v>0</v>
      </c>
      <c r="F8" s="16">
        <v>9.2939814814814812E-3</v>
      </c>
      <c r="G8" s="17">
        <v>2.071759259259259E-2</v>
      </c>
      <c r="H8" s="18">
        <v>3.2407407407407406E-2</v>
      </c>
      <c r="I8" s="18">
        <v>4.1053240740740744E-2</v>
      </c>
      <c r="J8" s="16">
        <f>F8</f>
        <v>9.2939814814814812E-3</v>
      </c>
      <c r="K8" s="19">
        <f>HOUR(J8)+MINUTE(J8)/60+SECOND(J8)/3600</f>
        <v>0.22305555555555556</v>
      </c>
      <c r="L8" s="20">
        <f>$Z$3/K8</f>
        <v>21.070983810709837</v>
      </c>
      <c r="M8" s="17">
        <f>G8-J8</f>
        <v>1.1423611111111108E-2</v>
      </c>
      <c r="N8" s="19">
        <f>HOUR(M8)+MINUTE(M8)/60+SECOND(M8)/3600</f>
        <v>0.27416666666666667</v>
      </c>
      <c r="O8" s="20">
        <f>$Z$3/N8</f>
        <v>17.142857142857142</v>
      </c>
      <c r="P8" s="17">
        <f>H8-G8</f>
        <v>1.1689814814814816E-2</v>
      </c>
      <c r="Q8" s="19">
        <f>HOUR(P8)+MINUTE(P8)/60+SECOND(P8)/3600</f>
        <v>0.28055555555555556</v>
      </c>
      <c r="R8" s="20">
        <f>$Z$3/Q8</f>
        <v>16.752475247524753</v>
      </c>
      <c r="S8" s="17">
        <f>I8-H8</f>
        <v>8.6458333333333387E-3</v>
      </c>
      <c r="T8" s="19">
        <f>HOUR(S8)+MINUTE(S8)/60+SECOND(S8)/3600</f>
        <v>0.20750000000000002</v>
      </c>
      <c r="U8" s="20">
        <f>$Z$3/T8</f>
        <v>22.650602409638552</v>
      </c>
      <c r="V8" s="21">
        <f>I8</f>
        <v>4.1053240740740744E-2</v>
      </c>
      <c r="W8" s="22">
        <f>HOUR(V8)+MINUTE(V8)/60+SECOND(V8)/3600</f>
        <v>0.9852777777777777</v>
      </c>
      <c r="X8" s="23">
        <f>$Z$3/W8*4</f>
        <v>19.080913447984216</v>
      </c>
      <c r="Y8" s="15"/>
    </row>
    <row r="9" spans="2:26">
      <c r="B9" s="10">
        <v>5</v>
      </c>
      <c r="C9" s="5" t="s">
        <v>17</v>
      </c>
      <c r="D9" s="2" t="s">
        <v>18</v>
      </c>
      <c r="E9" s="7">
        <v>3.4722222222222224E-4</v>
      </c>
      <c r="F9" s="16">
        <v>1.1307870370370371E-2</v>
      </c>
      <c r="G9" s="17">
        <v>2.2499999999999996E-2</v>
      </c>
      <c r="H9" s="18">
        <v>3.7384259259259263E-2</v>
      </c>
      <c r="I9" s="18">
        <v>4.5335648148148146E-2</v>
      </c>
      <c r="J9" s="16">
        <f>F9</f>
        <v>1.1307870370370371E-2</v>
      </c>
      <c r="K9" s="19">
        <f>HOUR(J9)+MINUTE(J9)/60+SECOND(J9)/3600</f>
        <v>0.2713888888888889</v>
      </c>
      <c r="L9" s="20">
        <f>$Z$3/K9</f>
        <v>17.318321392016376</v>
      </c>
      <c r="M9" s="17">
        <f>G9-J9</f>
        <v>1.1192129629629625E-2</v>
      </c>
      <c r="N9" s="19">
        <f>HOUR(M9)+MINUTE(M9)/60+SECOND(M9)/3600</f>
        <v>0.26861111111111113</v>
      </c>
      <c r="O9" s="20">
        <f>$Z$3/N9</f>
        <v>17.497414684591519</v>
      </c>
      <c r="P9" s="17">
        <f>H9-G9</f>
        <v>1.4884259259259267E-2</v>
      </c>
      <c r="Q9" s="19">
        <f>HOUR(P9)+MINUTE(P9)/60+SECOND(P9)/3600</f>
        <v>0.35722222222222222</v>
      </c>
      <c r="R9" s="20">
        <f>$Z$3/Q9</f>
        <v>13.157076205287714</v>
      </c>
      <c r="S9" s="17">
        <f>I9-H9</f>
        <v>7.9513888888888828E-3</v>
      </c>
      <c r="T9" s="19">
        <f>HOUR(S9)+MINUTE(S9)/60+SECOND(S9)/3600</f>
        <v>0.19083333333333333</v>
      </c>
      <c r="U9" s="20">
        <f>$Z$3/T9</f>
        <v>24.628820960698693</v>
      </c>
      <c r="V9" s="21">
        <f>I9</f>
        <v>4.5335648148148146E-2</v>
      </c>
      <c r="W9" s="22">
        <f>HOUR(V9)+MINUTE(V9)/60+SECOND(V9)/3600</f>
        <v>1.0880555555555556</v>
      </c>
      <c r="X9" s="23">
        <f>$Z$3/W9*4</f>
        <v>17.278529486852182</v>
      </c>
      <c r="Y9" s="15"/>
    </row>
    <row r="10" spans="2:26">
      <c r="B10" s="14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</sheetData>
  <sortState ref="C5:X9">
    <sortCondition descending="1" ref="X5:X9"/>
  </sortState>
  <mergeCells count="8">
    <mergeCell ref="F2:X2"/>
    <mergeCell ref="F3:H3"/>
    <mergeCell ref="J4:L4"/>
    <mergeCell ref="M4:O4"/>
    <mergeCell ref="P4:R4"/>
    <mergeCell ref="J3:X3"/>
    <mergeCell ref="V4:X4"/>
    <mergeCell ref="S4:U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Poelaert</dc:creator>
  <cp:lastModifiedBy>Patrick</cp:lastModifiedBy>
  <cp:lastPrinted>2019-07-01T11:37:12Z</cp:lastPrinted>
  <dcterms:created xsi:type="dcterms:W3CDTF">2019-06-30T16:27:30Z</dcterms:created>
  <dcterms:modified xsi:type="dcterms:W3CDTF">2019-07-01T20:04:11Z</dcterms:modified>
</cp:coreProperties>
</file>